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bcss.org\home\Users\eriley\My Documents\"/>
    </mc:Choice>
  </mc:AlternateContent>
  <bookViews>
    <workbookView xWindow="0" yWindow="0" windowWidth="20490" windowHeight="9630"/>
  </bookViews>
  <sheets>
    <sheet name="Posted Rates" sheetId="1" r:id="rId1"/>
    <sheet name="All Rates" sheetId="3" r:id="rId2"/>
  </sheets>
  <calcPr calcId="152511"/>
</workbook>
</file>

<file path=xl/calcChain.xml><?xml version="1.0" encoding="utf-8"?>
<calcChain xmlns="http://schemas.openxmlformats.org/spreadsheetml/2006/main">
  <c r="D22" i="3" l="1"/>
  <c r="E22" i="3"/>
  <c r="F22" i="3"/>
  <c r="G22" i="3"/>
  <c r="D23" i="3"/>
  <c r="E23" i="3"/>
  <c r="F23" i="3"/>
  <c r="G23" i="3"/>
  <c r="D19" i="3" l="1"/>
  <c r="E19" i="3"/>
  <c r="F19" i="3"/>
  <c r="G19" i="3"/>
  <c r="G21" i="3"/>
  <c r="F21" i="3"/>
  <c r="E21" i="3"/>
  <c r="D21" i="3"/>
  <c r="G20" i="3"/>
  <c r="F20" i="3"/>
  <c r="E20" i="3"/>
  <c r="G18" i="3"/>
  <c r="F18" i="3"/>
  <c r="E18" i="3"/>
  <c r="D18" i="3"/>
  <c r="G17" i="3"/>
  <c r="F17" i="3"/>
  <c r="E17" i="3"/>
  <c r="D17" i="3"/>
  <c r="G16" i="3"/>
  <c r="F16" i="3"/>
  <c r="E16" i="3"/>
  <c r="D16" i="3"/>
  <c r="G15" i="3"/>
  <c r="F15" i="3"/>
  <c r="E15" i="3"/>
  <c r="D15" i="3"/>
  <c r="G10" i="3"/>
  <c r="F10" i="3"/>
  <c r="E10" i="3"/>
  <c r="D10" i="3"/>
  <c r="G14" i="3"/>
  <c r="F14" i="3"/>
  <c r="E14" i="3"/>
  <c r="D14" i="3"/>
  <c r="G13" i="3"/>
  <c r="F13" i="3"/>
  <c r="E13" i="3"/>
  <c r="D13" i="3"/>
  <c r="G12" i="3"/>
  <c r="F12" i="3"/>
  <c r="E12" i="3"/>
  <c r="D12" i="3"/>
  <c r="G11" i="3"/>
  <c r="F11" i="3"/>
  <c r="E11" i="3"/>
  <c r="D11" i="3"/>
  <c r="G9" i="3"/>
  <c r="F9" i="3"/>
  <c r="E9" i="3"/>
  <c r="D9" i="3"/>
  <c r="G8" i="3"/>
  <c r="F8" i="3"/>
  <c r="E8" i="3"/>
  <c r="D8" i="3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D9" i="1"/>
  <c r="E9" i="1"/>
  <c r="F9" i="1"/>
  <c r="G9" i="1"/>
  <c r="H9" i="1"/>
  <c r="D10" i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22" i="1"/>
  <c r="E22" i="1"/>
  <c r="F22" i="1"/>
  <c r="G22" i="1"/>
  <c r="D23" i="1"/>
  <c r="E23" i="1"/>
  <c r="F23" i="1"/>
  <c r="G23" i="1"/>
</calcChain>
</file>

<file path=xl/sharedStrings.xml><?xml version="1.0" encoding="utf-8"?>
<sst xmlns="http://schemas.openxmlformats.org/spreadsheetml/2006/main" count="60" uniqueCount="40">
  <si>
    <t>100% pay</t>
  </si>
  <si>
    <t>80% pay</t>
  </si>
  <si>
    <t>60% pay</t>
  </si>
  <si>
    <t>40% pay</t>
  </si>
  <si>
    <t>20% pay</t>
  </si>
  <si>
    <t>Minimum Fee</t>
  </si>
  <si>
    <t>For each additional person, add</t>
  </si>
  <si>
    <t>Family Size</t>
  </si>
  <si>
    <t>&gt;200%</t>
  </si>
  <si>
    <t>200%</t>
  </si>
  <si>
    <t>175%</t>
  </si>
  <si>
    <t>150%</t>
  </si>
  <si>
    <t>125%</t>
  </si>
  <si>
    <t>100%</t>
  </si>
  <si>
    <t>Poverty Level*</t>
  </si>
  <si>
    <t>Annual Income Thresholds by Sliding fee Discount Pay Class and Percent Poverty</t>
  </si>
  <si>
    <t>UPPER BAY COUNSELING &amp; SUPPORT SERVICES, INC.</t>
  </si>
  <si>
    <t>Percentage of Fee</t>
  </si>
  <si>
    <t>Individual  1 hr Therapy Session</t>
  </si>
  <si>
    <t>Individual 1/2 hour Therapy Session</t>
  </si>
  <si>
    <t>GroupTherapy Session</t>
  </si>
  <si>
    <t>Adult Psychiatric Rehabilitation Session</t>
  </si>
  <si>
    <t>Child Psychiatric Rehabilitation Session</t>
  </si>
  <si>
    <t>SERVICE **</t>
  </si>
  <si>
    <t>** Adult unless otherwise indicated - For services not listed please call the Billing Dept. 410-996-3401</t>
  </si>
  <si>
    <t>Initial Assessment</t>
  </si>
  <si>
    <t>Initial Assessment- Adult</t>
  </si>
  <si>
    <t>Initial Assessment- Child/Adolescent</t>
  </si>
  <si>
    <t>SLIDING FEE SCALE RATES</t>
  </si>
  <si>
    <t>Psychiatric Evaluation - Adult</t>
  </si>
  <si>
    <t>Psychiatric Evaluation - Child/Adolescent</t>
  </si>
  <si>
    <t>Psychological Testing - Technician</t>
  </si>
  <si>
    <t>Computer Psychological Evaluation</t>
  </si>
  <si>
    <t>Pharmacological Management - Minimal</t>
  </si>
  <si>
    <t>Pharmacological Management - Straight</t>
  </si>
  <si>
    <t>Pharmacological Management - M Complex</t>
  </si>
  <si>
    <t>Pharmacological Management Session (Straight)</t>
  </si>
  <si>
    <t>Medication Management Session</t>
  </si>
  <si>
    <t>Family Psychotherapy</t>
  </si>
  <si>
    <t>* Based on 2021 HHS Poverty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</si>
</sst>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0" fillId="2" borderId="1" xfId="1" applyNumberFormat="1" applyFont="1" applyFill="1" applyBorder="1" applyAlignment="1">
      <alignment horizontal="center"/>
    </xf>
    <xf numFmtId="164" fontId="0" fillId="0" borderId="3" xfId="1" applyNumberFormat="1" applyFont="1" applyBorder="1" applyAlignment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ill="1"/>
    <xf numFmtId="44" fontId="0" fillId="0" borderId="0" xfId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1" applyNumberFormat="1" applyFont="1" applyAlignment="1"/>
    <xf numFmtId="0" fontId="4" fillId="0" borderId="0" xfId="0" applyFont="1" applyAlignment="1">
      <alignment horizontal="center" wrapText="1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0" fontId="2" fillId="0" borderId="9" xfId="0" applyFont="1" applyBorder="1" applyAlignment="1"/>
    <xf numFmtId="0" fontId="5" fillId="0" borderId="0" xfId="0" applyFont="1" applyAlignment="1"/>
    <xf numFmtId="44" fontId="6" fillId="0" borderId="0" xfId="1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bottom" textRotation="0" wrapText="0" relativeIndent="0" justifyLastLine="0" shrinkToFit="0" readingOrder="0"/>
      <border diagonalUp="0" diagonalDown="0"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533400</xdr:colOff>
      <xdr:row>3</xdr:row>
      <xdr:rowOff>66674</xdr:rowOff>
    </xdr:to>
    <xdr:pic>
      <xdr:nvPicPr>
        <xdr:cNvPr id="2" name="Picture 1" descr="http://www.upperbay.org/images/logo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0"/>
          <a:ext cx="1104899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533400</xdr:colOff>
      <xdr:row>3</xdr:row>
      <xdr:rowOff>66674</xdr:rowOff>
    </xdr:to>
    <xdr:pic>
      <xdr:nvPicPr>
        <xdr:cNvPr id="2" name="Picture 1" descr="http://www.upperbay.org/images/logo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0"/>
          <a:ext cx="676274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2" displayName="Table2" ref="B6:H17" totalsRowShown="0" headerRowDxfId="10" dataDxfId="8" headerRowBorderDxfId="9" tableBorderDxfId="7" dataCellStyle="Currency">
  <autoFilter ref="B6:H17"/>
  <tableColumns count="7">
    <tableColumn id="1" name="Poverty Level*" dataDxfId="6"/>
    <tableColumn id="2" name="100%" dataDxfId="5" dataCellStyle="Currency"/>
    <tableColumn id="3" name="125%" dataDxfId="4" dataCellStyle="Currency"/>
    <tableColumn id="4" name="150%" dataDxfId="3" dataCellStyle="Currency"/>
    <tableColumn id="5" name="175%" dataDxfId="2" dataCellStyle="Currency"/>
    <tableColumn id="6" name="200%" dataDxfId="1" dataCellStyle="Currency"/>
    <tableColumn id="7" name="&gt;200%" dataDxfId="0" dataCellStyle="Currenc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tabSelected="1" workbookViewId="0">
      <selection activeCell="P13" sqref="P13"/>
    </sheetView>
  </sheetViews>
  <sheetFormatPr defaultRowHeight="15" x14ac:dyDescent="0.25"/>
  <cols>
    <col min="1" max="1" width="2.7109375" customWidth="1"/>
    <col min="2" max="2" width="16.140625" customWidth="1"/>
    <col min="3" max="8" width="11" customWidth="1"/>
    <col min="9" max="9" width="3.28515625" customWidth="1"/>
    <col min="10" max="10" width="12.28515625" customWidth="1"/>
  </cols>
  <sheetData>
    <row r="2" spans="2:9" ht="15" customHeight="1" x14ac:dyDescent="0.35">
      <c r="B2" s="35" t="s">
        <v>16</v>
      </c>
      <c r="C2" s="35"/>
      <c r="D2" s="35"/>
      <c r="E2" s="35"/>
      <c r="F2" s="35"/>
      <c r="G2" s="35"/>
      <c r="H2" s="35"/>
      <c r="I2" s="22"/>
    </row>
    <row r="3" spans="2:9" ht="15" customHeight="1" x14ac:dyDescent="0.35">
      <c r="B3" s="35"/>
      <c r="C3" s="35"/>
      <c r="D3" s="35"/>
      <c r="E3" s="35"/>
      <c r="F3" s="35"/>
      <c r="G3" s="35"/>
      <c r="H3" s="35"/>
      <c r="I3" s="22"/>
    </row>
    <row r="4" spans="2:9" ht="15.75" thickBot="1" x14ac:dyDescent="0.3"/>
    <row r="5" spans="2:9" ht="15.75" thickBot="1" x14ac:dyDescent="0.3">
      <c r="B5" s="36" t="s">
        <v>15</v>
      </c>
      <c r="C5" s="37"/>
      <c r="D5" s="37"/>
      <c r="E5" s="37"/>
      <c r="F5" s="37"/>
      <c r="G5" s="37"/>
      <c r="H5" s="38"/>
    </row>
    <row r="6" spans="2:9" s="18" customFormat="1" ht="21" customHeight="1" thickBot="1" x14ac:dyDescent="0.3">
      <c r="B6" s="21" t="s">
        <v>14</v>
      </c>
      <c r="C6" s="20" t="s">
        <v>13</v>
      </c>
      <c r="D6" s="20" t="s">
        <v>12</v>
      </c>
      <c r="E6" s="20" t="s">
        <v>11</v>
      </c>
      <c r="F6" s="20" t="s">
        <v>10</v>
      </c>
      <c r="G6" s="20" t="s">
        <v>9</v>
      </c>
      <c r="H6" s="19" t="s">
        <v>8</v>
      </c>
    </row>
    <row r="7" spans="2:9" ht="15.75" thickBot="1" x14ac:dyDescent="0.3">
      <c r="B7" s="17" t="s">
        <v>17</v>
      </c>
      <c r="C7" s="16" t="s">
        <v>5</v>
      </c>
      <c r="D7" s="16" t="s">
        <v>4</v>
      </c>
      <c r="E7" s="16" t="s">
        <v>3</v>
      </c>
      <c r="F7" s="16" t="s">
        <v>2</v>
      </c>
      <c r="G7" s="16" t="s">
        <v>1</v>
      </c>
      <c r="H7" s="15" t="s">
        <v>0</v>
      </c>
    </row>
    <row r="8" spans="2:9" ht="15.75" thickBot="1" x14ac:dyDescent="0.3">
      <c r="B8" s="17" t="s">
        <v>7</v>
      </c>
      <c r="C8" s="23"/>
      <c r="D8" s="23"/>
      <c r="E8" s="23"/>
      <c r="F8" s="23"/>
      <c r="G8" s="23"/>
      <c r="H8" s="23"/>
    </row>
    <row r="9" spans="2:9" ht="21.75" customHeight="1" x14ac:dyDescent="0.25">
      <c r="B9" s="14">
        <v>1</v>
      </c>
      <c r="C9" s="11">
        <v>12880</v>
      </c>
      <c r="D9" s="11">
        <f>Table2[[#This Row],[100%]]*1.25</f>
        <v>16100</v>
      </c>
      <c r="E9" s="11">
        <f>Table2[[#This Row],[100%]]*1.5</f>
        <v>19320</v>
      </c>
      <c r="F9" s="11">
        <f>Table2[[#This Row],[100%]]*1.75</f>
        <v>22540</v>
      </c>
      <c r="G9" s="11">
        <f>Table2[[#This Row],[100%]]*2</f>
        <v>25760</v>
      </c>
      <c r="H9" s="11">
        <f>Table2[[#This Row],[100%]]*2+1</f>
        <v>25761</v>
      </c>
    </row>
    <row r="10" spans="2:9" ht="21.75" customHeight="1" x14ac:dyDescent="0.25">
      <c r="B10" s="14">
        <v>2</v>
      </c>
      <c r="C10" s="13">
        <v>17420</v>
      </c>
      <c r="D10" s="13">
        <f>Table2[[#This Row],[100%]]*1.25</f>
        <v>21775</v>
      </c>
      <c r="E10" s="13">
        <f>Table2[[#This Row],[100%]]*1.5</f>
        <v>26130</v>
      </c>
      <c r="F10" s="13">
        <f>Table2[[#This Row],[100%]]*1.75</f>
        <v>30485</v>
      </c>
      <c r="G10" s="13">
        <f>Table2[[#This Row],[100%]]*2</f>
        <v>34840</v>
      </c>
      <c r="H10" s="13">
        <f>Table2[[#This Row],[100%]]*2+1</f>
        <v>34841</v>
      </c>
    </row>
    <row r="11" spans="2:9" ht="21.75" customHeight="1" x14ac:dyDescent="0.25">
      <c r="B11" s="14">
        <v>3</v>
      </c>
      <c r="C11" s="11">
        <v>21960</v>
      </c>
      <c r="D11" s="11">
        <f>Table2[[#This Row],[100%]]*1.25</f>
        <v>27450</v>
      </c>
      <c r="E11" s="11">
        <f>Table2[[#This Row],[100%]]*1.5</f>
        <v>32940</v>
      </c>
      <c r="F11" s="11">
        <f>Table2[[#This Row],[100%]]*1.75</f>
        <v>38430</v>
      </c>
      <c r="G11" s="11">
        <f>Table2[[#This Row],[100%]]*2</f>
        <v>43920</v>
      </c>
      <c r="H11" s="11">
        <f>Table2[[#This Row],[100%]]*2+1</f>
        <v>43921</v>
      </c>
    </row>
    <row r="12" spans="2:9" ht="21.75" customHeight="1" x14ac:dyDescent="0.25">
      <c r="B12" s="14">
        <v>4</v>
      </c>
      <c r="C12" s="13">
        <v>26500</v>
      </c>
      <c r="D12" s="13">
        <f>Table2[[#This Row],[100%]]*1.25</f>
        <v>33125</v>
      </c>
      <c r="E12" s="13">
        <f>Table2[[#This Row],[100%]]*1.5</f>
        <v>39750</v>
      </c>
      <c r="F12" s="13">
        <f>Table2[[#This Row],[100%]]*1.75</f>
        <v>46375</v>
      </c>
      <c r="G12" s="13">
        <f>Table2[[#This Row],[100%]]*2</f>
        <v>53000</v>
      </c>
      <c r="H12" s="13">
        <f>Table2[[#This Row],[100%]]*2+1</f>
        <v>53001</v>
      </c>
    </row>
    <row r="13" spans="2:9" ht="21.75" customHeight="1" x14ac:dyDescent="0.25">
      <c r="B13" s="14">
        <v>5</v>
      </c>
      <c r="C13" s="11">
        <v>31040</v>
      </c>
      <c r="D13" s="11">
        <f>Table2[[#This Row],[100%]]*1.25</f>
        <v>38800</v>
      </c>
      <c r="E13" s="11">
        <f>Table2[[#This Row],[100%]]*1.5</f>
        <v>46560</v>
      </c>
      <c r="F13" s="11">
        <f>Table2[[#This Row],[100%]]*1.75</f>
        <v>54320</v>
      </c>
      <c r="G13" s="11">
        <f>Table2[[#This Row],[100%]]*2</f>
        <v>62080</v>
      </c>
      <c r="H13" s="11">
        <f>Table2[[#This Row],[100%]]*2+1</f>
        <v>62081</v>
      </c>
    </row>
    <row r="14" spans="2:9" ht="21.75" customHeight="1" x14ac:dyDescent="0.25">
      <c r="B14" s="14">
        <v>6</v>
      </c>
      <c r="C14" s="13">
        <v>35580</v>
      </c>
      <c r="D14" s="13">
        <f>Table2[[#This Row],[100%]]*1.25</f>
        <v>44475</v>
      </c>
      <c r="E14" s="13">
        <f>Table2[[#This Row],[100%]]*1.5</f>
        <v>53370</v>
      </c>
      <c r="F14" s="13">
        <f>Table2[[#This Row],[100%]]*1.75</f>
        <v>62265</v>
      </c>
      <c r="G14" s="13">
        <f>Table2[[#This Row],[100%]]*2</f>
        <v>71160</v>
      </c>
      <c r="H14" s="13">
        <f>Table2[[#This Row],[100%]]*2+1</f>
        <v>71161</v>
      </c>
    </row>
    <row r="15" spans="2:9" ht="21.75" customHeight="1" x14ac:dyDescent="0.25">
      <c r="B15" s="14">
        <v>7</v>
      </c>
      <c r="C15" s="11">
        <v>40120</v>
      </c>
      <c r="D15" s="11">
        <f>Table2[[#This Row],[100%]]*1.25</f>
        <v>50150</v>
      </c>
      <c r="E15" s="11">
        <f>Table2[[#This Row],[100%]]*1.5</f>
        <v>60180</v>
      </c>
      <c r="F15" s="11">
        <f>Table2[[#This Row],[100%]]*1.75</f>
        <v>70210</v>
      </c>
      <c r="G15" s="11">
        <f>Table2[[#This Row],[100%]]*2</f>
        <v>80240</v>
      </c>
      <c r="H15" s="11">
        <f>Table2[[#This Row],[100%]]*2+1</f>
        <v>80241</v>
      </c>
    </row>
    <row r="16" spans="2:9" ht="21.75" customHeight="1" x14ac:dyDescent="0.25">
      <c r="B16" s="14">
        <v>8</v>
      </c>
      <c r="C16" s="13">
        <v>44660</v>
      </c>
      <c r="D16" s="13">
        <f>Table2[[#This Row],[100%]]*1.25</f>
        <v>55825</v>
      </c>
      <c r="E16" s="13">
        <f>Table2[[#This Row],[100%]]*1.5</f>
        <v>66990</v>
      </c>
      <c r="F16" s="13">
        <f>Table2[[#This Row],[100%]]*1.75</f>
        <v>78155</v>
      </c>
      <c r="G16" s="13">
        <f>Table2[[#This Row],[100%]]*2</f>
        <v>89320</v>
      </c>
      <c r="H16" s="13">
        <f>Table2[[#This Row],[100%]]*2+1</f>
        <v>89321</v>
      </c>
    </row>
    <row r="17" spans="2:8" ht="21.75" customHeight="1" x14ac:dyDescent="0.25">
      <c r="B17" s="12" t="s">
        <v>6</v>
      </c>
      <c r="C17" s="11">
        <v>4540</v>
      </c>
      <c r="D17" s="11">
        <f>Table2[[#This Row],[100%]]*1.25</f>
        <v>5675</v>
      </c>
      <c r="E17" s="11">
        <f>Table2[[#This Row],[100%]]*1.5</f>
        <v>6810</v>
      </c>
      <c r="F17" s="11">
        <f>Table2[[#This Row],[100%]]*1.75</f>
        <v>7945</v>
      </c>
      <c r="G17" s="11">
        <f>Table2[[#This Row],[100%]]*2</f>
        <v>9080</v>
      </c>
      <c r="H17" s="11">
        <f>Table2[[#This Row],[100%]]*2+1</f>
        <v>9081</v>
      </c>
    </row>
    <row r="18" spans="2:8" s="8" customFormat="1" ht="12" customHeight="1" x14ac:dyDescent="0.25">
      <c r="B18" s="10"/>
      <c r="C18" s="9"/>
      <c r="D18" s="9"/>
      <c r="E18" s="9"/>
      <c r="F18" s="9"/>
      <c r="G18" s="9"/>
      <c r="H18" s="9"/>
    </row>
    <row r="19" spans="2:8" ht="21.75" customHeight="1" x14ac:dyDescent="0.25">
      <c r="B19" s="7" t="s">
        <v>39</v>
      </c>
      <c r="C19" s="6"/>
      <c r="D19" s="6"/>
      <c r="E19" s="6"/>
      <c r="F19" s="6"/>
      <c r="G19" s="6"/>
      <c r="H19" s="6"/>
    </row>
    <row r="20" spans="2:8" ht="15.75" thickBot="1" x14ac:dyDescent="0.3"/>
    <row r="21" spans="2:8" ht="15.75" thickBot="1" x14ac:dyDescent="0.3">
      <c r="B21" s="5" t="s">
        <v>23</v>
      </c>
      <c r="C21" s="4" t="s">
        <v>5</v>
      </c>
      <c r="D21" s="4" t="s">
        <v>4</v>
      </c>
      <c r="E21" s="4" t="s">
        <v>3</v>
      </c>
      <c r="F21" s="4" t="s">
        <v>2</v>
      </c>
      <c r="G21" s="4" t="s">
        <v>1</v>
      </c>
      <c r="H21" s="3" t="s">
        <v>0</v>
      </c>
    </row>
    <row r="22" spans="2:8" ht="39.75" customHeight="1" x14ac:dyDescent="0.25">
      <c r="B22" s="27" t="s">
        <v>25</v>
      </c>
      <c r="C22" s="2">
        <v>20</v>
      </c>
      <c r="D22" s="2">
        <f>H22*0.2</f>
        <v>43</v>
      </c>
      <c r="E22" s="2">
        <f>H22*0.4</f>
        <v>86</v>
      </c>
      <c r="F22" s="2">
        <f>H22*0.6</f>
        <v>129</v>
      </c>
      <c r="G22" s="2">
        <f>H22*0.8</f>
        <v>172</v>
      </c>
      <c r="H22" s="2">
        <v>215</v>
      </c>
    </row>
    <row r="23" spans="2:8" ht="39.75" customHeight="1" x14ac:dyDescent="0.25">
      <c r="B23" s="25" t="s">
        <v>18</v>
      </c>
      <c r="C23" s="1">
        <v>15</v>
      </c>
      <c r="D23" s="1">
        <f>H23*0.2</f>
        <v>25</v>
      </c>
      <c r="E23" s="1">
        <f>H23*0.4</f>
        <v>50</v>
      </c>
      <c r="F23" s="1">
        <f>H23*0.6</f>
        <v>75</v>
      </c>
      <c r="G23" s="1">
        <f>H23*0.8</f>
        <v>100</v>
      </c>
      <c r="H23" s="1">
        <v>125</v>
      </c>
    </row>
    <row r="24" spans="2:8" s="8" customFormat="1" ht="39.75" customHeight="1" x14ac:dyDescent="0.25">
      <c r="B24" s="26" t="s">
        <v>19</v>
      </c>
      <c r="C24" s="24">
        <v>10</v>
      </c>
      <c r="D24" s="24">
        <f t="shared" ref="D24:D26" si="0">H24*0.2</f>
        <v>14</v>
      </c>
      <c r="E24" s="24">
        <f t="shared" ref="E24:E26" si="1">H24*0.4</f>
        <v>28</v>
      </c>
      <c r="F24" s="24">
        <f t="shared" ref="F24:F26" si="2">H24*0.6</f>
        <v>42</v>
      </c>
      <c r="G24" s="24">
        <f t="shared" ref="G24:G26" si="3">H24*0.8</f>
        <v>56</v>
      </c>
      <c r="H24" s="24">
        <v>70</v>
      </c>
    </row>
    <row r="25" spans="2:8" ht="39.75" customHeight="1" x14ac:dyDescent="0.25">
      <c r="B25" s="25" t="s">
        <v>20</v>
      </c>
      <c r="C25" s="1">
        <v>10</v>
      </c>
      <c r="D25" s="1">
        <f t="shared" si="0"/>
        <v>14</v>
      </c>
      <c r="E25" s="1">
        <f t="shared" si="1"/>
        <v>28</v>
      </c>
      <c r="F25" s="1">
        <f t="shared" si="2"/>
        <v>42</v>
      </c>
      <c r="G25" s="1">
        <f t="shared" si="3"/>
        <v>56</v>
      </c>
      <c r="H25" s="1">
        <v>70</v>
      </c>
    </row>
    <row r="26" spans="2:8" s="8" customFormat="1" ht="39.75" customHeight="1" x14ac:dyDescent="0.25">
      <c r="B26" s="26" t="s">
        <v>36</v>
      </c>
      <c r="C26" s="24">
        <v>10</v>
      </c>
      <c r="D26" s="24">
        <f t="shared" si="0"/>
        <v>18</v>
      </c>
      <c r="E26" s="24">
        <f t="shared" si="1"/>
        <v>36</v>
      </c>
      <c r="F26" s="24">
        <f t="shared" si="2"/>
        <v>54</v>
      </c>
      <c r="G26" s="24">
        <f t="shared" si="3"/>
        <v>72</v>
      </c>
      <c r="H26" s="24">
        <v>90</v>
      </c>
    </row>
    <row r="27" spans="2:8" ht="39.75" customHeight="1" x14ac:dyDescent="0.25">
      <c r="B27" s="25" t="s">
        <v>21</v>
      </c>
      <c r="C27" s="1">
        <v>15</v>
      </c>
      <c r="D27" s="1">
        <f t="shared" ref="D27" si="4">H27*0.2</f>
        <v>31</v>
      </c>
      <c r="E27" s="1">
        <f t="shared" ref="E27" si="5">H27*0.4</f>
        <v>62</v>
      </c>
      <c r="F27" s="1">
        <f t="shared" ref="F27" si="6">H27*0.6</f>
        <v>93</v>
      </c>
      <c r="G27" s="1">
        <f t="shared" ref="G27" si="7">H27*0.8</f>
        <v>124</v>
      </c>
      <c r="H27" s="1">
        <v>155</v>
      </c>
    </row>
    <row r="28" spans="2:8" ht="39.75" customHeight="1" x14ac:dyDescent="0.25">
      <c r="B28" s="26" t="s">
        <v>22</v>
      </c>
      <c r="C28" s="24">
        <v>15</v>
      </c>
      <c r="D28" s="24">
        <f t="shared" ref="D28" si="8">H28*0.2</f>
        <v>35</v>
      </c>
      <c r="E28" s="24">
        <f t="shared" ref="E28" si="9">H28*0.4</f>
        <v>70</v>
      </c>
      <c r="F28" s="24">
        <f t="shared" ref="F28" si="10">H28*0.6</f>
        <v>105</v>
      </c>
      <c r="G28" s="24">
        <f t="shared" ref="G28" si="11">H28*0.8</f>
        <v>140</v>
      </c>
      <c r="H28" s="24">
        <v>175</v>
      </c>
    </row>
    <row r="29" spans="2:8" ht="6.75" customHeight="1" x14ac:dyDescent="0.25"/>
    <row r="30" spans="2:8" x14ac:dyDescent="0.25">
      <c r="B30" s="7" t="s">
        <v>24</v>
      </c>
      <c r="C30" s="7"/>
      <c r="D30" s="7"/>
    </row>
  </sheetData>
  <mergeCells count="2">
    <mergeCell ref="B2:H3"/>
    <mergeCell ref="B5:H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workbookViewId="0">
      <selection activeCell="L19" sqref="L19"/>
    </sheetView>
  </sheetViews>
  <sheetFormatPr defaultRowHeight="15" x14ac:dyDescent="0.25"/>
  <cols>
    <col min="1" max="1" width="2.7109375" customWidth="1"/>
    <col min="2" max="2" width="43.85546875" customWidth="1"/>
    <col min="3" max="3" width="9.42578125" customWidth="1"/>
    <col min="4" max="8" width="6.7109375" customWidth="1"/>
    <col min="9" max="9" width="3.28515625" customWidth="1"/>
    <col min="10" max="10" width="12.28515625" customWidth="1"/>
  </cols>
  <sheetData>
    <row r="2" spans="2:9" ht="15" customHeight="1" x14ac:dyDescent="0.35">
      <c r="B2" s="35" t="s">
        <v>16</v>
      </c>
      <c r="C2" s="35"/>
      <c r="D2" s="35"/>
      <c r="E2" s="35"/>
      <c r="F2" s="35"/>
      <c r="G2" s="35"/>
      <c r="H2" s="35"/>
      <c r="I2" s="22"/>
    </row>
    <row r="3" spans="2:9" ht="15" customHeight="1" x14ac:dyDescent="0.35">
      <c r="B3" s="35"/>
      <c r="C3" s="35"/>
      <c r="D3" s="35"/>
      <c r="E3" s="35"/>
      <c r="F3" s="35"/>
      <c r="G3" s="35"/>
      <c r="H3" s="35"/>
      <c r="I3" s="22"/>
    </row>
    <row r="5" spans="2:9" x14ac:dyDescent="0.25">
      <c r="B5" t="s">
        <v>28</v>
      </c>
    </row>
    <row r="6" spans="2:9" ht="15.75" thickBot="1" x14ac:dyDescent="0.3"/>
    <row r="7" spans="2:9" s="31" customFormat="1" ht="27" thickBot="1" x14ac:dyDescent="0.3">
      <c r="B7" s="28" t="s">
        <v>23</v>
      </c>
      <c r="C7" s="29" t="s">
        <v>5</v>
      </c>
      <c r="D7" s="29" t="s">
        <v>4</v>
      </c>
      <c r="E7" s="29" t="s">
        <v>3</v>
      </c>
      <c r="F7" s="29" t="s">
        <v>2</v>
      </c>
      <c r="G7" s="29" t="s">
        <v>1</v>
      </c>
      <c r="H7" s="30" t="s">
        <v>0</v>
      </c>
    </row>
    <row r="8" spans="2:9" ht="13.5" customHeight="1" x14ac:dyDescent="0.25">
      <c r="B8" s="32" t="s">
        <v>26</v>
      </c>
      <c r="C8" s="2">
        <v>20</v>
      </c>
      <c r="D8" s="2">
        <f>H8*0.2</f>
        <v>43</v>
      </c>
      <c r="E8" s="2">
        <f>H8*0.4</f>
        <v>86</v>
      </c>
      <c r="F8" s="2">
        <f>H8*0.6</f>
        <v>129</v>
      </c>
      <c r="G8" s="2">
        <f>H8*0.8</f>
        <v>172</v>
      </c>
      <c r="H8" s="2">
        <v>215</v>
      </c>
    </row>
    <row r="9" spans="2:9" ht="13.5" customHeight="1" x14ac:dyDescent="0.25">
      <c r="B9" s="33" t="s">
        <v>27</v>
      </c>
      <c r="C9" s="1">
        <v>20</v>
      </c>
      <c r="D9" s="1">
        <f>H9*0.2</f>
        <v>47</v>
      </c>
      <c r="E9" s="1">
        <f>H9*0.4</f>
        <v>94</v>
      </c>
      <c r="F9" s="1">
        <f>H9*0.6</f>
        <v>141</v>
      </c>
      <c r="G9" s="1">
        <f>H9*0.8</f>
        <v>188</v>
      </c>
      <c r="H9" s="1">
        <v>235</v>
      </c>
    </row>
    <row r="10" spans="2:9" ht="13.5" customHeight="1" x14ac:dyDescent="0.25">
      <c r="B10" s="34" t="s">
        <v>18</v>
      </c>
      <c r="C10" s="24">
        <v>15</v>
      </c>
      <c r="D10" s="24">
        <f>H10*0.2</f>
        <v>25</v>
      </c>
      <c r="E10" s="24">
        <f>H10*0.4</f>
        <v>50</v>
      </c>
      <c r="F10" s="24">
        <f>H10*0.6</f>
        <v>75</v>
      </c>
      <c r="G10" s="24">
        <f>H10*0.8</f>
        <v>100</v>
      </c>
      <c r="H10" s="24">
        <v>125</v>
      </c>
    </row>
    <row r="11" spans="2:9" s="8" customFormat="1" ht="13.5" customHeight="1" x14ac:dyDescent="0.25">
      <c r="B11" s="33" t="s">
        <v>19</v>
      </c>
      <c r="C11" s="1">
        <v>10</v>
      </c>
      <c r="D11" s="1">
        <f t="shared" ref="D11:D14" si="0">H11*0.2</f>
        <v>14</v>
      </c>
      <c r="E11" s="1">
        <f t="shared" ref="E11:E14" si="1">H11*0.4</f>
        <v>28</v>
      </c>
      <c r="F11" s="1">
        <f t="shared" ref="F11:F14" si="2">H11*0.6</f>
        <v>42</v>
      </c>
      <c r="G11" s="1">
        <f t="shared" ref="G11:G14" si="3">H11*0.8</f>
        <v>56</v>
      </c>
      <c r="H11" s="1">
        <v>70</v>
      </c>
    </row>
    <row r="12" spans="2:9" ht="13.5" customHeight="1" x14ac:dyDescent="0.25">
      <c r="B12" s="34" t="s">
        <v>20</v>
      </c>
      <c r="C12" s="24">
        <v>10</v>
      </c>
      <c r="D12" s="24">
        <f t="shared" si="0"/>
        <v>14</v>
      </c>
      <c r="E12" s="24">
        <f t="shared" si="1"/>
        <v>28</v>
      </c>
      <c r="F12" s="24">
        <f t="shared" si="2"/>
        <v>42</v>
      </c>
      <c r="G12" s="24">
        <f t="shared" si="3"/>
        <v>56</v>
      </c>
      <c r="H12" s="24">
        <v>70</v>
      </c>
    </row>
    <row r="13" spans="2:9" ht="13.5" customHeight="1" x14ac:dyDescent="0.25">
      <c r="B13" s="33" t="s">
        <v>21</v>
      </c>
      <c r="C13" s="1">
        <v>15</v>
      </c>
      <c r="D13" s="1">
        <f t="shared" si="0"/>
        <v>31</v>
      </c>
      <c r="E13" s="1">
        <f t="shared" si="1"/>
        <v>62</v>
      </c>
      <c r="F13" s="1">
        <f t="shared" si="2"/>
        <v>93</v>
      </c>
      <c r="G13" s="1">
        <f t="shared" si="3"/>
        <v>124</v>
      </c>
      <c r="H13" s="1">
        <v>155</v>
      </c>
    </row>
    <row r="14" spans="2:9" ht="13.5" customHeight="1" x14ac:dyDescent="0.25">
      <c r="B14" s="34" t="s">
        <v>22</v>
      </c>
      <c r="C14" s="24">
        <v>15</v>
      </c>
      <c r="D14" s="24">
        <f t="shared" si="0"/>
        <v>35</v>
      </c>
      <c r="E14" s="24">
        <f t="shared" si="1"/>
        <v>70</v>
      </c>
      <c r="F14" s="24">
        <f t="shared" si="2"/>
        <v>105</v>
      </c>
      <c r="G14" s="24">
        <f t="shared" si="3"/>
        <v>140</v>
      </c>
      <c r="H14" s="24">
        <v>175</v>
      </c>
    </row>
    <row r="15" spans="2:9" ht="13.5" customHeight="1" x14ac:dyDescent="0.25">
      <c r="B15" s="33" t="s">
        <v>29</v>
      </c>
      <c r="C15" s="1">
        <v>20</v>
      </c>
      <c r="D15" s="1">
        <f t="shared" ref="D15:D23" si="4">H15*0.2</f>
        <v>43</v>
      </c>
      <c r="E15" s="1">
        <f t="shared" ref="E15:E23" si="5">H15*0.4</f>
        <v>86</v>
      </c>
      <c r="F15" s="1">
        <f t="shared" ref="F15:F23" si="6">H15*0.6</f>
        <v>129</v>
      </c>
      <c r="G15" s="1">
        <f t="shared" ref="G15:G23" si="7">H15*0.8</f>
        <v>172</v>
      </c>
      <c r="H15" s="1">
        <v>215</v>
      </c>
    </row>
    <row r="16" spans="2:9" ht="13.5" customHeight="1" x14ac:dyDescent="0.25">
      <c r="B16" s="34" t="s">
        <v>30</v>
      </c>
      <c r="C16" s="24">
        <v>20</v>
      </c>
      <c r="D16" s="24">
        <f t="shared" si="4"/>
        <v>47</v>
      </c>
      <c r="E16" s="24">
        <f t="shared" si="5"/>
        <v>94</v>
      </c>
      <c r="F16" s="24">
        <f t="shared" si="6"/>
        <v>141</v>
      </c>
      <c r="G16" s="24">
        <f t="shared" si="7"/>
        <v>188</v>
      </c>
      <c r="H16" s="24">
        <v>235</v>
      </c>
    </row>
    <row r="17" spans="2:8" ht="13.5" customHeight="1" x14ac:dyDescent="0.25">
      <c r="B17" s="33" t="s">
        <v>31</v>
      </c>
      <c r="C17" s="1">
        <v>10</v>
      </c>
      <c r="D17" s="1">
        <f t="shared" si="4"/>
        <v>28</v>
      </c>
      <c r="E17" s="1">
        <f t="shared" si="5"/>
        <v>56</v>
      </c>
      <c r="F17" s="1">
        <f t="shared" si="6"/>
        <v>84</v>
      </c>
      <c r="G17" s="1">
        <f t="shared" si="7"/>
        <v>112</v>
      </c>
      <c r="H17" s="1">
        <v>140</v>
      </c>
    </row>
    <row r="18" spans="2:8" ht="13.5" customHeight="1" x14ac:dyDescent="0.25">
      <c r="B18" s="34" t="s">
        <v>32</v>
      </c>
      <c r="C18" s="24">
        <v>15</v>
      </c>
      <c r="D18" s="24">
        <f t="shared" si="4"/>
        <v>14</v>
      </c>
      <c r="E18" s="24">
        <f t="shared" si="5"/>
        <v>28</v>
      </c>
      <c r="F18" s="24">
        <f t="shared" si="6"/>
        <v>42</v>
      </c>
      <c r="G18" s="24">
        <f t="shared" si="7"/>
        <v>56</v>
      </c>
      <c r="H18" s="24">
        <v>70</v>
      </c>
    </row>
    <row r="19" spans="2:8" ht="13.5" customHeight="1" x14ac:dyDescent="0.25">
      <c r="B19" s="33" t="s">
        <v>37</v>
      </c>
      <c r="C19" s="1">
        <v>15</v>
      </c>
      <c r="D19" s="1">
        <f t="shared" ref="D19" si="8">H19*0.2</f>
        <v>18</v>
      </c>
      <c r="E19" s="1">
        <f t="shared" ref="E19" si="9">H19*0.4</f>
        <v>36</v>
      </c>
      <c r="F19" s="1">
        <f t="shared" ref="F19" si="10">H19*0.6</f>
        <v>54</v>
      </c>
      <c r="G19" s="1">
        <f t="shared" ref="G19" si="11">H19*0.8</f>
        <v>72</v>
      </c>
      <c r="H19" s="1">
        <v>90</v>
      </c>
    </row>
    <row r="20" spans="2:8" ht="13.5" customHeight="1" x14ac:dyDescent="0.25">
      <c r="B20" s="34" t="s">
        <v>33</v>
      </c>
      <c r="C20" s="24">
        <v>10</v>
      </c>
      <c r="D20" s="24">
        <v>10</v>
      </c>
      <c r="E20" s="24">
        <f t="shared" si="5"/>
        <v>16</v>
      </c>
      <c r="F20" s="24">
        <f t="shared" si="6"/>
        <v>24</v>
      </c>
      <c r="G20" s="24">
        <f t="shared" si="7"/>
        <v>32</v>
      </c>
      <c r="H20" s="24">
        <v>40</v>
      </c>
    </row>
    <row r="21" spans="2:8" ht="13.5" customHeight="1" x14ac:dyDescent="0.25">
      <c r="B21" s="33" t="s">
        <v>34</v>
      </c>
      <c r="C21" s="1">
        <v>10</v>
      </c>
      <c r="D21" s="1">
        <f t="shared" si="4"/>
        <v>18</v>
      </c>
      <c r="E21" s="1">
        <f t="shared" si="5"/>
        <v>36</v>
      </c>
      <c r="F21" s="1">
        <f t="shared" si="6"/>
        <v>54</v>
      </c>
      <c r="G21" s="1">
        <f t="shared" si="7"/>
        <v>72</v>
      </c>
      <c r="H21" s="1">
        <v>90</v>
      </c>
    </row>
    <row r="22" spans="2:8" ht="13.5" customHeight="1" x14ac:dyDescent="0.25">
      <c r="B22" s="34" t="s">
        <v>35</v>
      </c>
      <c r="C22" s="24">
        <v>15</v>
      </c>
      <c r="D22" s="24">
        <f t="shared" si="4"/>
        <v>24</v>
      </c>
      <c r="E22" s="24">
        <f t="shared" si="5"/>
        <v>48</v>
      </c>
      <c r="F22" s="24">
        <f t="shared" si="6"/>
        <v>72</v>
      </c>
      <c r="G22" s="24">
        <f t="shared" si="7"/>
        <v>96</v>
      </c>
      <c r="H22" s="24">
        <v>120</v>
      </c>
    </row>
    <row r="23" spans="2:8" ht="13.5" customHeight="1" x14ac:dyDescent="0.25">
      <c r="B23" s="33" t="s">
        <v>38</v>
      </c>
      <c r="C23" s="1">
        <v>20</v>
      </c>
      <c r="D23" s="1">
        <f t="shared" si="4"/>
        <v>27</v>
      </c>
      <c r="E23" s="1">
        <f t="shared" si="5"/>
        <v>54</v>
      </c>
      <c r="F23" s="1">
        <f t="shared" si="6"/>
        <v>81</v>
      </c>
      <c r="G23" s="1">
        <f t="shared" si="7"/>
        <v>108</v>
      </c>
      <c r="H23" s="1">
        <v>135</v>
      </c>
    </row>
    <row r="25" spans="2:8" x14ac:dyDescent="0.25">
      <c r="B25" s="7" t="s">
        <v>24</v>
      </c>
    </row>
  </sheetData>
  <mergeCells count="1">
    <mergeCell ref="B2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Posted Rates</vt:lpstr>
      <vt:lpstr>All Rates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eriley</dc:creator>
  <cp:lastModifiedBy>Ellen D. Riley</cp:lastModifiedBy>
  <cp:lastPrinted>2021-03-17T16:47:48Z</cp:lastPrinted>
  <dcterms:created xsi:type="dcterms:W3CDTF">2013-09-09T17:51:04Z</dcterms:created>
  <dcterms:modified xsi:type="dcterms:W3CDTF">2021-03-17T17:08:29Z</dcterms:modified>
</cp:coreProperties>
</file>